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0" yWindow="60" windowWidth="19200" windowHeight="11835"/>
  </bookViews>
  <sheets>
    <sheet name="Model" sheetId="1" r:id="rId1"/>
    <sheet name="Graph" sheetId="2" r:id="rId2"/>
  </sheets>
  <definedNames>
    <definedName name="objValue">#REF!</definedName>
    <definedName name="solver_adj" localSheetId="0" hidden="1">Model!$B$14:$B$16,Model!$B$23:$M$23,Model!$E$20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Model!$B$14:$B$16</definedName>
    <definedName name="solver_lhs2" localSheetId="0" hidden="1">Model!$B$23:$M$23</definedName>
    <definedName name="solver_lhs3" localSheetId="0" hidden="1">Model!$E$20</definedName>
    <definedName name="solver_lhs4" localSheetId="0" hidden="1">Model!$E$20</definedName>
    <definedName name="solver_lhs5" localSheetId="0" hidden="1">Model!$E$29</definedName>
    <definedName name="solver_lhs6" localSheetId="0" hidden="1">Model!#REF!</definedName>
    <definedName name="solver_lhs7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Model!$B$20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2</definedName>
    <definedName name="solver_red" localSheetId="0" hidden="1">0.000001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l4" localSheetId="0" hidden="1">3</definedName>
    <definedName name="solver_rel5" localSheetId="0" hidden="1">2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Model!$B$24:$M$24</definedName>
    <definedName name="solver_rhs3" localSheetId="0" hidden="1">Model!$B$29</definedName>
    <definedName name="solver_rhs4" localSheetId="0" hidden="1">Model!$F$20</definedName>
    <definedName name="solver_rhs5" localSheetId="0" hidden="1">1</definedName>
    <definedName name="solver_rhs6" localSheetId="0" hidden="1">Model!$J$15</definedName>
    <definedName name="solver_rhs7" localSheetId="0" hidden="1">Model!$L$15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J24" i="1" l="1"/>
  <c r="K24" i="1"/>
  <c r="L24" i="1"/>
  <c r="M24" i="1"/>
  <c r="J25" i="1"/>
  <c r="J26" i="1" s="1"/>
  <c r="K25" i="1"/>
  <c r="K26" i="1" s="1"/>
  <c r="L25" i="1"/>
  <c r="L26" i="1" s="1"/>
  <c r="M25" i="1"/>
  <c r="M26" i="1" s="1"/>
  <c r="C25" i="1" l="1"/>
  <c r="D25" i="1"/>
  <c r="E25" i="1"/>
  <c r="F25" i="1"/>
  <c r="G25" i="1"/>
  <c r="G26" i="1" s="1"/>
  <c r="H25" i="1"/>
  <c r="H26" i="1" s="1"/>
  <c r="I25" i="1"/>
  <c r="I26" i="1" s="1"/>
  <c r="G24" i="1"/>
  <c r="H24" i="1"/>
  <c r="I24" i="1"/>
  <c r="B24" i="1" l="1"/>
  <c r="C24" i="1"/>
  <c r="D24" i="1"/>
  <c r="E24" i="1"/>
  <c r="F24" i="1"/>
  <c r="F20" i="1"/>
  <c r="B25" i="1"/>
  <c r="B26" i="1" s="1"/>
  <c r="C26" i="1"/>
  <c r="D26" i="1"/>
  <c r="E26" i="1"/>
  <c r="F26" i="1"/>
  <c r="E29" i="1"/>
  <c r="B20" i="1" l="1"/>
  <c r="B29" i="1"/>
</calcChain>
</file>

<file path=xl/sharedStrings.xml><?xml version="1.0" encoding="utf-8"?>
<sst xmlns="http://schemas.openxmlformats.org/spreadsheetml/2006/main" count="24" uniqueCount="16">
  <si>
    <t>Model</t>
  </si>
  <si>
    <t>Scenario Return</t>
  </si>
  <si>
    <t>Deviation From Mean</t>
  </si>
  <si>
    <t>Required Return</t>
  </si>
  <si>
    <t>Deviation From Mean Squared</t>
  </si>
  <si>
    <t>R</t>
  </si>
  <si>
    <t>Rbar</t>
  </si>
  <si>
    <t>Proportion Sum</t>
  </si>
  <si>
    <t>Variance</t>
  </si>
  <si>
    <t>Portfolio Expected Return</t>
  </si>
  <si>
    <t>Parameters</t>
  </si>
  <si>
    <t>Markowitz Porfolio Model</t>
  </si>
  <si>
    <t>Stock 1</t>
  </si>
  <si>
    <t>Stock 2</t>
  </si>
  <si>
    <t>Stock 3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</si>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</sst>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00"/>
  </numFmts>
  <fonts count="4" x14ac:knownFonts="1">
    <font>
      <sz val="10"/>
      <name val="Arial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Alignment="1"/>
    <xf numFmtId="164" fontId="3" fillId="3" borderId="5" xfId="0" applyNumberFormat="1" applyFont="1" applyFill="1" applyBorder="1" applyAlignment="1">
      <alignment horizontal="right"/>
    </xf>
    <xf numFmtId="164" fontId="3" fillId="3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164" fontId="3" fillId="3" borderId="6" xfId="0" applyNumberFormat="1" applyFont="1" applyFill="1" applyBorder="1"/>
    <xf numFmtId="164" fontId="3" fillId="3" borderId="7" xfId="0" applyNumberFormat="1" applyFont="1" applyFill="1" applyBorder="1"/>
    <xf numFmtId="164" fontId="3" fillId="0" borderId="4" xfId="0" applyNumberFormat="1" applyFont="1" applyFill="1" applyBorder="1"/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6" fontId="0" fillId="0" borderId="0" xfId="0" applyNumberFormat="1"/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Model!$O$33</c:f>
              <c:strCache>
                <c:ptCount val="1"/>
                <c:pt idx="0">
                  <c:v>Variance</c:v>
                </c:pt>
              </c:strCache>
            </c:strRef>
          </c:tx>
          <c:xVal>
            <c:numRef>
              <c:f>Model!$N$34:$N$37</c:f>
              <c:numCache>
                <c:formatCode>0.00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Model!$O$34:$O$37</c:f>
              <c:numCache>
                <c:formatCode>0.0000</c:formatCode>
                <c:ptCount val="4"/>
                <c:pt idx="0">
                  <c:v>9.9069100192852866E-3</c:v>
                </c:pt>
                <c:pt idx="1">
                  <c:v>1.0469508616390942E-2</c:v>
                </c:pt>
                <c:pt idx="2">
                  <c:v>2.0545962165075451E-2</c:v>
                </c:pt>
                <c:pt idx="3">
                  <c:v>4.2908920556567087E-2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B3-44B0-AD1C-44F011F9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384"/>
        <c:axId val="3298944"/>
      </c:scatterChart>
      <c:valAx>
        <c:axId val="329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Required Return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298944"/>
        <c:crosses val="autoZero"/>
        <c:crossBetween val="midCat"/>
      </c:valAx>
      <c:valAx>
        <c:axId val="3298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3298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Model!$O$33</c:f>
              <c:strCache>
                <c:ptCount val="1"/>
                <c:pt idx="0">
                  <c:v>Variance</c:v>
                </c:pt>
              </c:strCache>
            </c:strRef>
          </c:tx>
          <c:xVal>
            <c:numRef>
              <c:f>Model!$N$34:$N$37</c:f>
              <c:numCache>
                <c:formatCode>0.00</c:formatCode>
                <c:ptCount val="4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Model!$O$34:$O$37</c:f>
              <c:numCache>
                <c:formatCode>0.0000</c:formatCode>
                <c:ptCount val="4"/>
                <c:pt idx="0">
                  <c:v>9.9069100192852866E-3</c:v>
                </c:pt>
                <c:pt idx="1">
                  <c:v>1.0469508616390942E-2</c:v>
                </c:pt>
                <c:pt idx="2">
                  <c:v>2.0545962165075451E-2</c:v>
                </c:pt>
                <c:pt idx="3">
                  <c:v>4.2908920556567087E-2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E1-4CDC-AF14-880156D0E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1184"/>
        <c:axId val="731971920"/>
      </c:scatterChart>
      <c:valAx>
        <c:axId val="3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Required Return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1971920"/>
        <c:crosses val="autoZero"/>
        <c:crossBetween val="midCat"/>
      </c:valAx>
      <c:valAx>
        <c:axId val="731971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crossAx val="33011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511343</xdr:colOff>
      <xdr:row>31</xdr:row>
      <xdr:rowOff>72189</xdr:rowOff>
    </xdr:from>
    <xdr:to>
      <xdr:col>11</xdr:col>
      <xdr:colOff>140369</xdr:colOff>
      <xdr:row>45</xdr:row>
      <xdr:rowOff>8021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4</xdr:row>
      <xdr:rowOff>123825</xdr:rowOff>
    </xdr:from>
    <xdr:to>
      <xdr:col>13</xdr:col>
      <xdr:colOff>295275</xdr:colOff>
      <xdr:row>21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8"/>
  <sheetViews>
    <sheetView tabSelected="1" zoomScale="95" zoomScaleNormal="95" workbookViewId="0">
      <selection activeCell="N33" sqref="N33:O37"/>
    </sheetView>
  </sheetViews>
  <sheetFormatPr defaultColWidth="8.7109375" defaultRowHeight="15.75" x14ac:dyDescent="0.25"/>
  <cols>
    <col min="1" max="1" width="28.140625" style="2" customWidth="1"/>
    <col min="2" max="2" width="11.28515625" style="2" customWidth="1"/>
    <col min="3" max="3" width="8.7109375" style="2"/>
    <col min="4" max="4" width="10.7109375" style="2" bestFit="1" customWidth="1"/>
    <col min="5" max="5" width="8.7109375" style="2"/>
    <col min="6" max="6" width="9.7109375" style="2" customWidth="1"/>
    <col min="7" max="7" width="8.7109375" style="2"/>
    <col min="8" max="8" width="10.140625" style="2" customWidth="1"/>
    <col min="9" max="12" width="8.7109375" style="2"/>
    <col min="13" max="13" width="10.28515625" style="2" customWidth="1"/>
    <col min="14" max="14" width="15.7109375" style="16" bestFit="1" customWidth="1"/>
    <col min="15" max="15" width="14.140625" style="16" customWidth="1"/>
    <col min="16" max="16384" width="8.7109375" style="2"/>
  </cols>
  <sheetData>
    <row r="1" spans="1:13" x14ac:dyDescent="0.25">
      <c r="A1" s="1" t="s">
        <v>11</v>
      </c>
    </row>
    <row r="2" spans="1:13" x14ac:dyDescent="0.25">
      <c r="A2" s="1" t="s">
        <v>10</v>
      </c>
    </row>
    <row r="3" spans="1:13" x14ac:dyDescent="0.25">
      <c r="B3" s="30" t="s">
        <v>15</v>
      </c>
      <c r="C3" s="30"/>
      <c r="D3" s="30"/>
      <c r="E3" s="30"/>
      <c r="F3" s="30"/>
    </row>
    <row r="4" spans="1:13" x14ac:dyDescent="0.25">
      <c r="A4" s="3"/>
      <c r="B4" s="16">
        <v>1</v>
      </c>
      <c r="C4" s="16">
        <v>2</v>
      </c>
      <c r="D4" s="16">
        <v>3</v>
      </c>
      <c r="E4" s="16">
        <v>4</v>
      </c>
      <c r="F4" s="16">
        <v>5</v>
      </c>
      <c r="G4" s="16">
        <v>6</v>
      </c>
      <c r="H4" s="16">
        <v>7</v>
      </c>
      <c r="I4" s="16">
        <v>8</v>
      </c>
      <c r="J4" s="16">
        <v>9</v>
      </c>
      <c r="K4" s="16">
        <v>10</v>
      </c>
      <c r="L4" s="16">
        <v>11</v>
      </c>
      <c r="M4" s="16">
        <v>12</v>
      </c>
    </row>
    <row r="5" spans="1:13" x14ac:dyDescent="0.25">
      <c r="A5" s="11" t="s">
        <v>12</v>
      </c>
      <c r="B5" s="21">
        <v>0.3</v>
      </c>
      <c r="C5" s="21">
        <v>0.10299999999999999</v>
      </c>
      <c r="D5" s="21">
        <v>0.216</v>
      </c>
      <c r="E5" s="21">
        <v>-4.5999999999999999E-2</v>
      </c>
      <c r="F5" s="21">
        <v>-7.0999999999999994E-2</v>
      </c>
      <c r="G5" s="21">
        <v>5.6000000000000001E-2</v>
      </c>
      <c r="H5" s="21">
        <v>3.7999999999999999E-2</v>
      </c>
      <c r="I5" s="21">
        <v>8.8999999999999996E-2</v>
      </c>
      <c r="J5" s="21">
        <v>0.09</v>
      </c>
      <c r="K5" s="21">
        <v>8.3000000000000004E-2</v>
      </c>
      <c r="L5" s="21">
        <v>3.5000000000000003E-2</v>
      </c>
      <c r="M5" s="21">
        <v>0.17599999999999999</v>
      </c>
    </row>
    <row r="6" spans="1:13" x14ac:dyDescent="0.25">
      <c r="A6" s="11" t="s">
        <v>13</v>
      </c>
      <c r="B6" s="21">
        <v>0.22500000000000001</v>
      </c>
      <c r="C6" s="21">
        <v>0.28999999999999998</v>
      </c>
      <c r="D6" s="21">
        <v>0.216</v>
      </c>
      <c r="E6" s="21">
        <v>-0.27200000000000002</v>
      </c>
      <c r="F6" s="21">
        <v>0.14399999999999999</v>
      </c>
      <c r="G6" s="21">
        <v>0.107</v>
      </c>
      <c r="H6" s="21">
        <v>0.32100000000000001</v>
      </c>
      <c r="I6" s="22">
        <v>0.30499999999999999</v>
      </c>
      <c r="J6" s="21">
        <v>0.19500000000000001</v>
      </c>
      <c r="K6" s="21">
        <v>0.39</v>
      </c>
      <c r="L6" s="21">
        <v>-7.1999999999999995E-2</v>
      </c>
      <c r="M6" s="21">
        <v>0.71499999999999997</v>
      </c>
    </row>
    <row r="7" spans="1:13" x14ac:dyDescent="0.25">
      <c r="A7" s="11" t="s">
        <v>14</v>
      </c>
      <c r="B7" s="21">
        <v>0.14899999999999999</v>
      </c>
      <c r="C7" s="21">
        <v>0.26</v>
      </c>
      <c r="D7" s="21">
        <v>0.41899999999999998</v>
      </c>
      <c r="E7" s="21">
        <v>-7.8E-2</v>
      </c>
      <c r="F7" s="21">
        <v>0.16900000000000001</v>
      </c>
      <c r="G7" s="21">
        <v>-3.5000000000000003E-2</v>
      </c>
      <c r="H7" s="21">
        <v>0.13300000000000001</v>
      </c>
      <c r="I7" s="21">
        <v>0.73199999999999998</v>
      </c>
      <c r="J7" s="21">
        <v>2.1000000000000001E-2</v>
      </c>
      <c r="K7" s="21">
        <v>0.13100000000000001</v>
      </c>
      <c r="L7" s="21">
        <v>6.0000000000000001E-3</v>
      </c>
      <c r="M7" s="21">
        <v>0.90800000000000003</v>
      </c>
    </row>
    <row r="8" spans="1:13" x14ac:dyDescent="0.25">
      <c r="M8" s="11"/>
    </row>
    <row r="9" spans="1:13" x14ac:dyDescent="0.25">
      <c r="A9" s="11" t="s">
        <v>3</v>
      </c>
      <c r="B9" s="2">
        <v>0.15</v>
      </c>
      <c r="M9" s="11"/>
    </row>
    <row r="10" spans="1:13" x14ac:dyDescent="0.25">
      <c r="H10" s="3"/>
      <c r="M10" s="11"/>
    </row>
    <row r="11" spans="1:13" x14ac:dyDescent="0.25">
      <c r="B11" s="4"/>
      <c r="C11" s="4"/>
      <c r="D11" s="4"/>
      <c r="E11" s="4"/>
      <c r="F11" s="4"/>
      <c r="G11" s="5"/>
      <c r="H11" s="5"/>
      <c r="I11" s="4"/>
      <c r="J11" s="4"/>
      <c r="K11" s="4"/>
      <c r="L11" s="4"/>
      <c r="M11" s="11"/>
    </row>
    <row r="12" spans="1:13" x14ac:dyDescent="0.25">
      <c r="A12" s="1" t="s">
        <v>0</v>
      </c>
      <c r="B12" s="4"/>
      <c r="C12" s="4"/>
      <c r="D12" s="4"/>
      <c r="E12" s="4"/>
      <c r="F12" s="4"/>
      <c r="G12" s="4"/>
      <c r="H12" s="4"/>
      <c r="I12" s="4"/>
      <c r="J12" s="6"/>
      <c r="K12" s="6"/>
      <c r="L12" s="6"/>
      <c r="M12" s="11"/>
    </row>
    <row r="13" spans="1:13" ht="16.5" thickBot="1" x14ac:dyDescent="0.3">
      <c r="A13" s="7"/>
      <c r="B13" s="4"/>
      <c r="C13" s="4"/>
      <c r="D13" s="4"/>
      <c r="E13" s="4"/>
      <c r="F13" s="4"/>
      <c r="G13" s="4"/>
      <c r="H13" s="4"/>
      <c r="I13" s="4"/>
      <c r="J13" s="6"/>
      <c r="K13" s="6"/>
      <c r="L13" s="6"/>
      <c r="M13" s="11"/>
    </row>
    <row r="14" spans="1:13" x14ac:dyDescent="0.25">
      <c r="A14" s="11" t="s">
        <v>12</v>
      </c>
      <c r="B14" s="12">
        <v>0.53009262780672828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5">
      <c r="A15" s="11" t="s">
        <v>13</v>
      </c>
      <c r="B15" s="13">
        <v>0.35640753168702072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ht="16.5" thickBot="1" x14ac:dyDescent="0.3">
      <c r="A16" s="11" t="s">
        <v>14</v>
      </c>
      <c r="B16" s="14">
        <v>0.11349984050625077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ht="16.5" thickBot="1" x14ac:dyDescent="0.3">
      <c r="A19" s="1"/>
      <c r="B19" s="4"/>
      <c r="C19" s="4"/>
      <c r="D19" s="4"/>
      <c r="E19" s="5" t="s">
        <v>6</v>
      </c>
      <c r="F19" s="4" t="s">
        <v>3</v>
      </c>
      <c r="G19" s="4"/>
      <c r="H19" s="4"/>
      <c r="I19" s="4"/>
      <c r="J19" s="4"/>
      <c r="K19" s="4"/>
      <c r="L19" s="4"/>
      <c r="M19" s="11"/>
    </row>
    <row r="20" spans="1:13" ht="16.5" thickBot="1" x14ac:dyDescent="0.3">
      <c r="A20" s="3" t="s">
        <v>8</v>
      </c>
      <c r="B20" s="25">
        <f>SUM(B26:M26)/COUNT(B26:M26)</f>
        <v>2.0545961870650015E-2</v>
      </c>
      <c r="C20" s="4"/>
      <c r="E20" s="8">
        <v>0.15</v>
      </c>
      <c r="F20" s="4">
        <f>$B$9</f>
        <v>0.15</v>
      </c>
      <c r="G20" s="4"/>
      <c r="H20" s="4"/>
      <c r="I20" s="4"/>
      <c r="J20" s="4"/>
      <c r="K20" s="4"/>
      <c r="L20" s="4"/>
      <c r="M20" s="11"/>
    </row>
    <row r="21" spans="1:13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ht="16.5" thickBot="1" x14ac:dyDescent="0.3">
      <c r="A22" s="3"/>
      <c r="B22" s="17">
        <v>1</v>
      </c>
      <c r="C22" s="17">
        <v>2</v>
      </c>
      <c r="D22" s="17">
        <v>3</v>
      </c>
      <c r="E22" s="17">
        <v>4</v>
      </c>
      <c r="F22" s="17">
        <v>5</v>
      </c>
      <c r="G22" s="17">
        <v>6</v>
      </c>
      <c r="H22" s="17">
        <v>7</v>
      </c>
      <c r="I22" s="17">
        <v>8</v>
      </c>
      <c r="J22" s="17">
        <v>9</v>
      </c>
      <c r="K22" s="17">
        <v>10</v>
      </c>
      <c r="L22" s="17">
        <v>11</v>
      </c>
      <c r="M22" s="17">
        <v>12</v>
      </c>
    </row>
    <row r="23" spans="1:13" ht="16.5" thickBot="1" x14ac:dyDescent="0.3">
      <c r="A23" s="3" t="s">
        <v>5</v>
      </c>
      <c r="B23" s="18">
        <v>0.25613096313194661</v>
      </c>
      <c r="C23" s="19">
        <v>0.18746768672416708</v>
      </c>
      <c r="D23" s="19">
        <v>0.23904046909557117</v>
      </c>
      <c r="E23" s="19">
        <v>-0.13018009510396261</v>
      </c>
      <c r="F23" s="19">
        <v>3.2867580922277206E-2</v>
      </c>
      <c r="G23" s="23">
        <v>6.3848299205294556E-2</v>
      </c>
      <c r="H23" s="23">
        <v>0.14964581450148803</v>
      </c>
      <c r="I23" s="23">
        <v>0.23896442576505522</v>
      </c>
      <c r="J23" s="23">
        <v>0.11959130395195856</v>
      </c>
      <c r="K23" s="23">
        <v>0.19786510565825821</v>
      </c>
      <c r="L23" s="23">
        <v>-6.427101556100049E-3</v>
      </c>
      <c r="M23" s="24">
        <v>0.45118554721408272</v>
      </c>
    </row>
    <row r="24" spans="1:13" x14ac:dyDescent="0.25">
      <c r="A24" s="3" t="s">
        <v>1</v>
      </c>
      <c r="B24" s="15">
        <f>SUMPRODUCT($B$14:$B$16,B5:B7)</f>
        <v>0.2561309592070295</v>
      </c>
      <c r="C24" s="15">
        <f>SUMPRODUCT($B$14:$B$16,C5:C7)</f>
        <v>0.1874676833849542</v>
      </c>
      <c r="D24" s="15">
        <f>SUMPRODUCT($B$14:$B$16,D5:D7)</f>
        <v>0.23904046762276887</v>
      </c>
      <c r="E24" s="15">
        <f>SUMPRODUCT($B$14:$B$16,E5:E7)</f>
        <v>-0.13018009705746669</v>
      </c>
      <c r="F24" s="15">
        <f>SUMPRODUCT($B$14:$B$16,F5:F7)</f>
        <v>3.2867581034209656E-2</v>
      </c>
      <c r="G24" s="15">
        <f t="shared" ref="G24:I24" si="0">SUMPRODUCT($B$14:$B$16,G5:G7)</f>
        <v>6.3848298629969213E-2</v>
      </c>
      <c r="H24" s="15">
        <f t="shared" si="0"/>
        <v>0.14964581631552071</v>
      </c>
      <c r="I24" s="15">
        <f t="shared" si="0"/>
        <v>0.23896442428991568</v>
      </c>
      <c r="J24" s="15">
        <f t="shared" ref="J24:M24" si="1">SUMPRODUCT($B$14:$B$16,J5:J7)</f>
        <v>0.11959130183220586</v>
      </c>
      <c r="K24" s="15">
        <f t="shared" si="1"/>
        <v>0.1978651045722154</v>
      </c>
      <c r="L24" s="15">
        <f t="shared" si="1"/>
        <v>-6.4271012651924949E-3</v>
      </c>
      <c r="M24" s="15">
        <f t="shared" si="1"/>
        <v>0.45118554282987966</v>
      </c>
    </row>
    <row r="25" spans="1:13" x14ac:dyDescent="0.25">
      <c r="A25" s="3" t="s">
        <v>2</v>
      </c>
      <c r="B25" s="15">
        <f>B23-$E$20</f>
        <v>0.10613096313194662</v>
      </c>
      <c r="C25" s="15">
        <f t="shared" ref="C25:I25" si="2">C23-$E$20</f>
        <v>3.7467686724167087E-2</v>
      </c>
      <c r="D25" s="15">
        <f t="shared" si="2"/>
        <v>8.9040469095571173E-2</v>
      </c>
      <c r="E25" s="15">
        <f t="shared" si="2"/>
        <v>-0.28018009510396258</v>
      </c>
      <c r="F25" s="15">
        <f t="shared" si="2"/>
        <v>-0.11713241907772279</v>
      </c>
      <c r="G25" s="15">
        <f t="shared" si="2"/>
        <v>-8.6151700794705438E-2</v>
      </c>
      <c r="H25" s="15">
        <f t="shared" si="2"/>
        <v>-3.5418549851196079E-4</v>
      </c>
      <c r="I25" s="15">
        <f t="shared" si="2"/>
        <v>8.8964425765055227E-2</v>
      </c>
      <c r="J25" s="15">
        <f t="shared" ref="J25:M25" si="3">J23-$E$20</f>
        <v>-3.0408696048041431E-2</v>
      </c>
      <c r="K25" s="15">
        <f t="shared" si="3"/>
        <v>4.7865105658258217E-2</v>
      </c>
      <c r="L25" s="15">
        <f t="shared" si="3"/>
        <v>-0.15642710155610004</v>
      </c>
      <c r="M25" s="15">
        <f t="shared" si="3"/>
        <v>0.30118554721408275</v>
      </c>
    </row>
    <row r="26" spans="1:13" x14ac:dyDescent="0.25">
      <c r="A26" s="3" t="s">
        <v>4</v>
      </c>
      <c r="B26" s="15">
        <f>B25^2</f>
        <v>1.1263781335314612E-2</v>
      </c>
      <c r="C26" s="15">
        <f>C25^2</f>
        <v>1.4038275484603267E-3</v>
      </c>
      <c r="D26" s="15">
        <f>D25^2</f>
        <v>7.9282051367593649E-3</v>
      </c>
      <c r="E26" s="15">
        <f>E25^2</f>
        <v>7.8500885692465522E-2</v>
      </c>
      <c r="F26" s="15">
        <f>F25^2</f>
        <v>1.3720003598999277E-2</v>
      </c>
      <c r="G26" s="15">
        <f t="shared" ref="G26:I26" si="4">G25^2</f>
        <v>7.4221155498204495E-3</v>
      </c>
      <c r="H26" s="15">
        <f t="shared" si="4"/>
        <v>1.2544736735616619E-7</v>
      </c>
      <c r="I26" s="15">
        <f t="shared" si="4"/>
        <v>7.9146690517060223E-3</v>
      </c>
      <c r="J26" s="15">
        <f t="shared" ref="J26:M26" si="5">J25^2</f>
        <v>9.2468879534217049E-4</v>
      </c>
      <c r="K26" s="15">
        <f t="shared" si="5"/>
        <v>2.2910683396762228E-3</v>
      </c>
      <c r="L26" s="15">
        <f t="shared" si="5"/>
        <v>2.4469438101242434E-2</v>
      </c>
      <c r="M26" s="15">
        <f t="shared" si="5"/>
        <v>9.0712733850646474E-2</v>
      </c>
    </row>
    <row r="27" spans="1:13" x14ac:dyDescent="0.25">
      <c r="A27" s="3"/>
      <c r="E27" s="4"/>
      <c r="F27" s="4"/>
      <c r="J27" s="4"/>
      <c r="K27" s="4"/>
      <c r="L27" s="4"/>
      <c r="M27" s="11"/>
    </row>
    <row r="28" spans="1:13" x14ac:dyDescent="0.25">
      <c r="A28" s="3"/>
      <c r="B28" s="4"/>
      <c r="E28" s="4" t="s">
        <v>7</v>
      </c>
      <c r="G28" s="4"/>
      <c r="H28" s="6"/>
      <c r="I28" s="4"/>
      <c r="J28" s="4"/>
      <c r="K28" s="4"/>
      <c r="L28" s="4"/>
    </row>
    <row r="29" spans="1:13" x14ac:dyDescent="0.25">
      <c r="A29" s="9" t="s">
        <v>9</v>
      </c>
      <c r="B29" s="20">
        <f>AVERAGE(B24:M24)</f>
        <v>0.14999999844966747</v>
      </c>
      <c r="C29" s="3"/>
      <c r="D29" s="3"/>
      <c r="E29" s="5">
        <f>SUM(B14:B16)</f>
        <v>0.99999999999999967</v>
      </c>
      <c r="G29" s="10"/>
      <c r="H29" s="4"/>
      <c r="I29" s="4"/>
      <c r="J29" s="4"/>
      <c r="K29" s="4"/>
      <c r="L29" s="4"/>
    </row>
    <row r="30" spans="1:13" x14ac:dyDescent="0.25">
      <c r="E30" s="4"/>
      <c r="F30" s="4"/>
      <c r="G30" s="4"/>
      <c r="H30" s="4"/>
      <c r="I30" s="4"/>
      <c r="J30" s="4"/>
      <c r="K30" s="4"/>
      <c r="L30" s="4"/>
    </row>
    <row r="31" spans="1:13" x14ac:dyDescent="0.25">
      <c r="E31" s="4"/>
      <c r="F31" s="4"/>
      <c r="G31" s="4"/>
      <c r="H31" s="4"/>
      <c r="I31" s="4"/>
      <c r="J31" s="4"/>
      <c r="K31" s="4"/>
      <c r="L31" s="4"/>
    </row>
    <row r="32" spans="1:13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2:15" x14ac:dyDescent="0.25">
      <c r="B33" s="4"/>
      <c r="C33" s="4"/>
      <c r="G33" s="4"/>
      <c r="J33" s="4"/>
      <c r="K33" s="4"/>
      <c r="L33" s="4"/>
      <c r="N33" s="5" t="s">
        <v>3</v>
      </c>
      <c r="O33" s="16" t="s">
        <v>8</v>
      </c>
    </row>
    <row r="34" spans="2:15" x14ac:dyDescent="0.25">
      <c r="B34" s="4"/>
      <c r="C34" s="4"/>
      <c r="G34" s="4"/>
      <c r="H34" s="4"/>
      <c r="J34" s="4"/>
      <c r="K34" s="4"/>
      <c r="L34" s="4"/>
      <c r="N34" s="26">
        <v>0.05</v>
      </c>
      <c r="O34" s="27">
        <v>9.9069100192852866E-3</v>
      </c>
    </row>
    <row r="35" spans="2:15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N35" s="26">
        <v>0.1</v>
      </c>
      <c r="O35" s="27">
        <v>1.0469508616390942E-2</v>
      </c>
    </row>
    <row r="36" spans="2:15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N36" s="26">
        <v>0.15</v>
      </c>
      <c r="O36" s="27">
        <v>2.0545962165075451E-2</v>
      </c>
    </row>
    <row r="37" spans="2:15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N37" s="26">
        <v>0.2</v>
      </c>
      <c r="O37" s="27">
        <v>4.2908920556567087E-2</v>
      </c>
    </row>
    <row r="38" spans="2:15" x14ac:dyDescent="0.25">
      <c r="N38" s="26"/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F10"/>
  <sheetViews>
    <sheetView showGridLines="0" workbookViewId="0">
      <selection activeCell="E27" sqref="E27"/>
    </sheetView>
  </sheetViews>
  <sheetFormatPr defaultRowHeight="12.75" x14ac:dyDescent="0.2"/>
  <cols>
    <col min="5" max="5" width="14.42578125" bestFit="1" customWidth="1"/>
  </cols>
  <sheetData>
    <row r="6" spans="5:6" x14ac:dyDescent="0.2">
      <c r="E6" t="s">
        <v>3</v>
      </c>
      <c r="F6" t="s">
        <v>8</v>
      </c>
    </row>
    <row r="7" spans="5:6" x14ac:dyDescent="0.2">
      <c r="E7" s="29">
        <v>0.05</v>
      </c>
      <c r="F7" s="28">
        <v>9.9069100192852866E-3</v>
      </c>
    </row>
    <row r="8" spans="5:6" x14ac:dyDescent="0.2">
      <c r="E8" s="29">
        <v>0.1</v>
      </c>
      <c r="F8" s="28">
        <v>1.0469508616390942E-2</v>
      </c>
    </row>
    <row r="9" spans="5:6" x14ac:dyDescent="0.2">
      <c r="E9" s="29">
        <v>0.15</v>
      </c>
      <c r="F9" s="28">
        <v>2.0545962165075451E-2</v>
      </c>
    </row>
    <row r="10" spans="5:6" x14ac:dyDescent="0.2">
      <c r="E10" s="29">
        <v>0.2</v>
      </c>
      <c r="F10" s="28">
        <v>4.2908920556567087E-2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Graph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Windows User</cp:lastModifiedBy>
  <dcterms:created xsi:type="dcterms:W3CDTF">2005-11-27T16:16:18Z</dcterms:created>
  <dcterms:modified xsi:type="dcterms:W3CDTF">2016-01-27T08:22:17Z</dcterms:modified>
</cp:coreProperties>
</file>